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52\iCloudDrive\RPM\"/>
    </mc:Choice>
  </mc:AlternateContent>
  <bookViews>
    <workbookView xWindow="0" yWindow="0" windowWidth="25200" windowHeight="11250" tabRatio="742"/>
  </bookViews>
  <sheets>
    <sheet name="Exercise Efficiency" sheetId="3" r:id="rId1"/>
    <sheet name="Energy Expenditure (EE) at Rest" sheetId="1" r:id="rId2"/>
    <sheet name="EE at 75 Watts Workload" sheetId="8" r:id="rId3"/>
    <sheet name="EE at 100 Watts" sheetId="5" r:id="rId4"/>
    <sheet name="EE at 125 Watts " sheetId="6" r:id="rId5"/>
    <sheet name="EE at 150 Watt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7" l="1"/>
  <c r="J20" i="7"/>
  <c r="H29" i="7"/>
  <c r="J9" i="8"/>
  <c r="J10" i="3"/>
  <c r="J11" i="3"/>
  <c r="I10" i="3"/>
  <c r="I11" i="3"/>
  <c r="M18" i="1"/>
  <c r="J10" i="1"/>
  <c r="I10" i="1"/>
  <c r="J10" i="8"/>
  <c r="J11" i="8"/>
  <c r="I10" i="8"/>
  <c r="I11" i="8"/>
  <c r="P18" i="5"/>
  <c r="O18" i="5"/>
  <c r="J10" i="5"/>
  <c r="J11" i="5"/>
  <c r="I10" i="5"/>
  <c r="I11" i="5"/>
  <c r="J10" i="6"/>
  <c r="J11" i="6"/>
  <c r="I10" i="6"/>
  <c r="I11" i="6"/>
  <c r="I18" i="6"/>
  <c r="M20" i="7"/>
  <c r="N20" i="7"/>
  <c r="I20" i="7"/>
  <c r="I18" i="7"/>
  <c r="J11" i="7"/>
  <c r="J10" i="7"/>
  <c r="I11" i="7"/>
  <c r="I10" i="7"/>
  <c r="A8" i="8" l="1"/>
  <c r="A8" i="7"/>
  <c r="A8" i="6"/>
  <c r="A8" i="5"/>
  <c r="A8" i="1"/>
  <c r="N20" i="8"/>
  <c r="M20" i="8"/>
  <c r="H20" i="8"/>
  <c r="G20" i="8"/>
  <c r="N19" i="8"/>
  <c r="M19" i="8"/>
  <c r="H19" i="8"/>
  <c r="G19" i="8"/>
  <c r="N18" i="8"/>
  <c r="M18" i="8"/>
  <c r="H18" i="8"/>
  <c r="G18" i="8"/>
  <c r="P11" i="8"/>
  <c r="O11" i="8"/>
  <c r="P10" i="8"/>
  <c r="O10" i="8"/>
  <c r="P9" i="8"/>
  <c r="O9" i="8"/>
  <c r="I9" i="8"/>
  <c r="P8" i="8"/>
  <c r="O8" i="8"/>
  <c r="J8" i="8"/>
  <c r="I8" i="8"/>
  <c r="P7" i="8"/>
  <c r="O7" i="8"/>
  <c r="J7" i="8"/>
  <c r="I7" i="8"/>
  <c r="P6" i="8"/>
  <c r="O6" i="8"/>
  <c r="J6" i="8"/>
  <c r="J18" i="8" s="1"/>
  <c r="I6" i="8"/>
  <c r="H20" i="7"/>
  <c r="G20" i="7"/>
  <c r="N19" i="7"/>
  <c r="M19" i="7"/>
  <c r="H19" i="7"/>
  <c r="G19" i="7"/>
  <c r="N18" i="7"/>
  <c r="M18" i="7"/>
  <c r="H18" i="7"/>
  <c r="G18" i="7"/>
  <c r="P11" i="7"/>
  <c r="O11" i="7"/>
  <c r="P10" i="7"/>
  <c r="O10" i="7"/>
  <c r="P9" i="7"/>
  <c r="O9" i="7"/>
  <c r="J9" i="7"/>
  <c r="I9" i="7"/>
  <c r="P8" i="7"/>
  <c r="O8" i="7"/>
  <c r="J8" i="7"/>
  <c r="I8" i="7"/>
  <c r="P7" i="7"/>
  <c r="O7" i="7"/>
  <c r="J7" i="7"/>
  <c r="I7" i="7"/>
  <c r="P6" i="7"/>
  <c r="O6" i="7"/>
  <c r="J6" i="7"/>
  <c r="I6" i="7"/>
  <c r="N20" i="6"/>
  <c r="M20" i="6"/>
  <c r="H20" i="6"/>
  <c r="G20" i="6"/>
  <c r="N19" i="6"/>
  <c r="M19" i="6"/>
  <c r="H19" i="6"/>
  <c r="G19" i="6"/>
  <c r="N18" i="6"/>
  <c r="M18" i="6"/>
  <c r="H18" i="6"/>
  <c r="G18" i="6"/>
  <c r="P11" i="6"/>
  <c r="O11" i="6"/>
  <c r="P10" i="6"/>
  <c r="O10" i="6"/>
  <c r="P9" i="6"/>
  <c r="O9" i="6"/>
  <c r="J9" i="6"/>
  <c r="I9" i="6"/>
  <c r="P8" i="6"/>
  <c r="O8" i="6"/>
  <c r="J8" i="6"/>
  <c r="I8" i="6"/>
  <c r="P7" i="6"/>
  <c r="O7" i="6"/>
  <c r="J7" i="6"/>
  <c r="I7" i="6"/>
  <c r="P6" i="6"/>
  <c r="O6" i="6"/>
  <c r="J6" i="6"/>
  <c r="I6" i="6"/>
  <c r="I20" i="6" s="1"/>
  <c r="N20" i="5"/>
  <c r="M20" i="5"/>
  <c r="H20" i="5"/>
  <c r="G20" i="5"/>
  <c r="N19" i="5"/>
  <c r="M19" i="5"/>
  <c r="H19" i="5"/>
  <c r="G19" i="5"/>
  <c r="N18" i="5"/>
  <c r="M18" i="5"/>
  <c r="H18" i="5"/>
  <c r="G18" i="5"/>
  <c r="P11" i="5"/>
  <c r="O11" i="5"/>
  <c r="P10" i="5"/>
  <c r="O10" i="5"/>
  <c r="P9" i="5"/>
  <c r="O9" i="5"/>
  <c r="J9" i="5"/>
  <c r="I9" i="5"/>
  <c r="P8" i="5"/>
  <c r="O8" i="5"/>
  <c r="J8" i="5"/>
  <c r="I8" i="5"/>
  <c r="P7" i="5"/>
  <c r="O7" i="5"/>
  <c r="J7" i="5"/>
  <c r="I7" i="5"/>
  <c r="P6" i="5"/>
  <c r="O6" i="5"/>
  <c r="J6" i="5"/>
  <c r="I6" i="5"/>
  <c r="N20" i="3"/>
  <c r="M20" i="3"/>
  <c r="H20" i="3"/>
  <c r="G20" i="3"/>
  <c r="N19" i="3"/>
  <c r="M19" i="3"/>
  <c r="H19" i="3"/>
  <c r="G19" i="3"/>
  <c r="N18" i="3"/>
  <c r="M18" i="3"/>
  <c r="H18" i="3"/>
  <c r="G18" i="3"/>
  <c r="P12" i="3"/>
  <c r="O12" i="3"/>
  <c r="P11" i="3"/>
  <c r="O11" i="3"/>
  <c r="P10" i="3"/>
  <c r="O10" i="3"/>
  <c r="P9" i="3"/>
  <c r="O9" i="3"/>
  <c r="J9" i="3"/>
  <c r="I9" i="3"/>
  <c r="P8" i="3"/>
  <c r="O8" i="3"/>
  <c r="J8" i="3"/>
  <c r="I8" i="3"/>
  <c r="A8" i="3"/>
  <c r="P7" i="3"/>
  <c r="O7" i="3"/>
  <c r="J7" i="3"/>
  <c r="I7" i="3"/>
  <c r="P6" i="3"/>
  <c r="O6" i="3"/>
  <c r="J6" i="3"/>
  <c r="J19" i="3" s="1"/>
  <c r="I6" i="3"/>
  <c r="I20" i="3" s="1"/>
  <c r="P20" i="7" l="1"/>
  <c r="P20" i="6"/>
  <c r="P20" i="3"/>
  <c r="O20" i="3"/>
  <c r="P19" i="3"/>
  <c r="J20" i="3"/>
  <c r="O20" i="8"/>
  <c r="P20" i="8"/>
  <c r="I19" i="8"/>
  <c r="O18" i="8"/>
  <c r="I20" i="8"/>
  <c r="P18" i="8"/>
  <c r="J19" i="8"/>
  <c r="J20" i="8"/>
  <c r="H29" i="8" s="1"/>
  <c r="I18" i="8"/>
  <c r="O19" i="8"/>
  <c r="P19" i="8"/>
  <c r="O20" i="7"/>
  <c r="I19" i="7"/>
  <c r="O18" i="7"/>
  <c r="O19" i="7"/>
  <c r="J18" i="7"/>
  <c r="P18" i="7"/>
  <c r="J19" i="7"/>
  <c r="P19" i="7"/>
  <c r="O20" i="6"/>
  <c r="O18" i="6"/>
  <c r="J20" i="6"/>
  <c r="I19" i="6"/>
  <c r="O19" i="6"/>
  <c r="J18" i="6"/>
  <c r="P18" i="6"/>
  <c r="J19" i="6"/>
  <c r="P19" i="6"/>
  <c r="O20" i="5"/>
  <c r="P19" i="5"/>
  <c r="J20" i="5"/>
  <c r="I20" i="5"/>
  <c r="O19" i="5"/>
  <c r="J19" i="5"/>
  <c r="P20" i="5"/>
  <c r="I18" i="5"/>
  <c r="I19" i="5"/>
  <c r="J18" i="5"/>
  <c r="J18" i="3"/>
  <c r="P18" i="3"/>
  <c r="I18" i="3"/>
  <c r="O18" i="3"/>
  <c r="I19" i="3"/>
  <c r="O19" i="3"/>
  <c r="M20" i="1"/>
  <c r="N20" i="1"/>
  <c r="G20" i="1"/>
  <c r="H20" i="1"/>
  <c r="G19" i="1"/>
  <c r="H23" i="5" l="1"/>
  <c r="H29" i="3"/>
  <c r="H23" i="8"/>
  <c r="H29" i="6"/>
  <c r="H23" i="6"/>
  <c r="H29" i="5"/>
  <c r="H23" i="3"/>
  <c r="N19" i="1"/>
  <c r="M19" i="1"/>
  <c r="N18" i="1"/>
  <c r="P11" i="1"/>
  <c r="O11" i="1"/>
  <c r="P10" i="1"/>
  <c r="O10" i="1"/>
  <c r="P9" i="1"/>
  <c r="O9" i="1"/>
  <c r="P8" i="1"/>
  <c r="O8" i="1"/>
  <c r="P7" i="1"/>
  <c r="O7" i="1"/>
  <c r="P6" i="1"/>
  <c r="O6" i="1"/>
  <c r="H18" i="1"/>
  <c r="H19" i="1"/>
  <c r="G18" i="1"/>
  <c r="I7" i="1"/>
  <c r="J7" i="1"/>
  <c r="I8" i="1"/>
  <c r="J8" i="1"/>
  <c r="I9" i="1"/>
  <c r="J9" i="1"/>
  <c r="J6" i="1"/>
  <c r="I6" i="1"/>
  <c r="O20" i="1" l="1"/>
  <c r="P18" i="1"/>
  <c r="P20" i="1"/>
  <c r="J20" i="1"/>
  <c r="I20" i="1"/>
  <c r="I18" i="1"/>
  <c r="O18" i="1"/>
  <c r="O19" i="1"/>
  <c r="P19" i="1"/>
  <c r="J18" i="1"/>
  <c r="J19" i="1"/>
  <c r="I19" i="1"/>
  <c r="H29" i="1" l="1"/>
  <c r="H23" i="1"/>
</calcChain>
</file>

<file path=xl/sharedStrings.xml><?xml version="1.0" encoding="utf-8"?>
<sst xmlns="http://schemas.openxmlformats.org/spreadsheetml/2006/main" count="307" uniqueCount="43">
  <si>
    <t>Y1</t>
  </si>
  <si>
    <t>X1</t>
  </si>
  <si>
    <t>X2</t>
  </si>
  <si>
    <t>sum</t>
  </si>
  <si>
    <t>diff</t>
  </si>
  <si>
    <t>A-B</t>
  </si>
  <si>
    <t>B-A</t>
  </si>
  <si>
    <t>Y2</t>
  </si>
  <si>
    <t>Subjects</t>
  </si>
  <si>
    <t>m</t>
  </si>
  <si>
    <t>n</t>
  </si>
  <si>
    <t>N</t>
  </si>
  <si>
    <t>AB</t>
  </si>
  <si>
    <t>BA</t>
  </si>
  <si>
    <t>T score</t>
  </si>
  <si>
    <t>P value</t>
  </si>
  <si>
    <t>Pre test to check assumption of negligible carryover effects</t>
  </si>
  <si>
    <t>Test for Differences between treatment effects</t>
  </si>
  <si>
    <t>Means</t>
  </si>
  <si>
    <t>SD</t>
  </si>
  <si>
    <t>SS</t>
  </si>
  <si>
    <t>https://www.socscistatistics.com/pvalues/tdistribution.aspx</t>
  </si>
  <si>
    <t>check online for p value calculation</t>
  </si>
  <si>
    <t>Placebo</t>
  </si>
  <si>
    <t>AB1</t>
  </si>
  <si>
    <t>AB2</t>
  </si>
  <si>
    <t>AB3</t>
  </si>
  <si>
    <t>AB4</t>
  </si>
  <si>
    <t>BA1</t>
  </si>
  <si>
    <t>BA2</t>
  </si>
  <si>
    <t>BA3</t>
  </si>
  <si>
    <t>BA4</t>
  </si>
  <si>
    <t>BA5</t>
  </si>
  <si>
    <t>BA6</t>
  </si>
  <si>
    <t>BA7</t>
  </si>
  <si>
    <t>Phosphorus</t>
  </si>
  <si>
    <t>AB5</t>
  </si>
  <si>
    <t>AB6</t>
  </si>
  <si>
    <t>placebo</t>
  </si>
  <si>
    <t>phosphorus</t>
  </si>
  <si>
    <t>Exercise Efficiency in %</t>
  </si>
  <si>
    <t>Energy Expenditure in kcal/min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</si>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</sst>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cscistatistics.com/pvalues/tdistribution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abSelected="1" workbookViewId="0">
      <selection activeCell="P28" sqref="P28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20" x14ac:dyDescent="0.25">
      <c r="C2" s="13" t="s">
        <v>40</v>
      </c>
      <c r="D2" s="9"/>
      <c r="E2" s="9"/>
    </row>
    <row r="3" spans="1:20" x14ac:dyDescent="0.25">
      <c r="G3" s="2" t="s">
        <v>5</v>
      </c>
      <c r="M3" s="2" t="s">
        <v>6</v>
      </c>
    </row>
    <row r="4" spans="1:20" x14ac:dyDescent="0.25">
      <c r="F4" s="2"/>
      <c r="G4" s="1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20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20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21.69</v>
      </c>
      <c r="H6" s="7">
        <v>22.65</v>
      </c>
      <c r="I6" s="1">
        <f>G6+H6</f>
        <v>44.34</v>
      </c>
      <c r="J6" s="1">
        <f>G6-H6</f>
        <v>-0.9599999999999973</v>
      </c>
      <c r="K6" s="1" t="s">
        <v>28</v>
      </c>
      <c r="L6" s="1">
        <v>1</v>
      </c>
      <c r="M6" s="7">
        <v>19.670000000000002</v>
      </c>
      <c r="N6" s="7">
        <v>21.89</v>
      </c>
      <c r="O6" s="1">
        <f>M6+N6</f>
        <v>41.56</v>
      </c>
      <c r="P6" s="1">
        <f>M6-N6</f>
        <v>-2.2199999999999989</v>
      </c>
    </row>
    <row r="7" spans="1:20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19.43</v>
      </c>
      <c r="H7" s="7">
        <v>20.28</v>
      </c>
      <c r="I7" s="1">
        <f t="shared" ref="I7:I11" si="0">G7+H7</f>
        <v>39.71</v>
      </c>
      <c r="J7" s="1">
        <f t="shared" ref="J7:J11" si="1">G7-H7</f>
        <v>-0.85000000000000142</v>
      </c>
      <c r="K7" s="1" t="s">
        <v>29</v>
      </c>
      <c r="L7" s="1">
        <v>2</v>
      </c>
      <c r="M7" s="7">
        <v>24.14</v>
      </c>
      <c r="N7" s="7">
        <v>23.36</v>
      </c>
      <c r="O7" s="1">
        <f t="shared" ref="O7:O12" si="2">M7+N7</f>
        <v>47.5</v>
      </c>
      <c r="P7" s="1">
        <f t="shared" ref="P7:P12" si="3">M7-N7</f>
        <v>0.78000000000000114</v>
      </c>
    </row>
    <row r="8" spans="1:20" x14ac:dyDescent="0.25">
      <c r="A8" s="1">
        <f>B8+C8</f>
        <v>13</v>
      </c>
      <c r="B8" s="1">
        <v>6</v>
      </c>
      <c r="C8" s="1">
        <v>7</v>
      </c>
      <c r="E8" s="1" t="s">
        <v>26</v>
      </c>
      <c r="F8" s="1">
        <v>3</v>
      </c>
      <c r="G8" s="7">
        <v>21.99</v>
      </c>
      <c r="H8" s="7">
        <v>20.6</v>
      </c>
      <c r="I8" s="1">
        <f t="shared" si="0"/>
        <v>42.59</v>
      </c>
      <c r="J8" s="1">
        <f t="shared" si="1"/>
        <v>1.389999999999997</v>
      </c>
      <c r="K8" s="1" t="s">
        <v>30</v>
      </c>
      <c r="L8" s="1">
        <v>3</v>
      </c>
      <c r="M8" s="7">
        <v>17.149999999999999</v>
      </c>
      <c r="N8" s="7">
        <v>22.33</v>
      </c>
      <c r="O8" s="1">
        <f t="shared" si="2"/>
        <v>39.479999999999997</v>
      </c>
      <c r="P8" s="1">
        <f t="shared" si="3"/>
        <v>-5.18</v>
      </c>
    </row>
    <row r="9" spans="1:20" x14ac:dyDescent="0.25">
      <c r="E9" s="1" t="s">
        <v>27</v>
      </c>
      <c r="F9" s="1">
        <v>4</v>
      </c>
      <c r="G9" s="7">
        <v>20.48</v>
      </c>
      <c r="H9" s="7">
        <v>20.57</v>
      </c>
      <c r="I9" s="1">
        <f t="shared" si="0"/>
        <v>41.05</v>
      </c>
      <c r="J9" s="1">
        <f t="shared" si="1"/>
        <v>-8.9999999999999858E-2</v>
      </c>
      <c r="K9" s="1" t="s">
        <v>31</v>
      </c>
      <c r="L9" s="1">
        <v>4</v>
      </c>
      <c r="M9" s="7">
        <v>20.399999999999999</v>
      </c>
      <c r="N9" s="7">
        <v>17</v>
      </c>
      <c r="O9" s="1">
        <f t="shared" si="2"/>
        <v>37.4</v>
      </c>
      <c r="P9" s="1">
        <f t="shared" si="3"/>
        <v>3.3999999999999986</v>
      </c>
    </row>
    <row r="10" spans="1:20" x14ac:dyDescent="0.25">
      <c r="E10" s="1" t="s">
        <v>36</v>
      </c>
      <c r="F10" s="1">
        <v>5</v>
      </c>
      <c r="G10" s="7">
        <v>22.4</v>
      </c>
      <c r="H10" s="7">
        <v>23.9</v>
      </c>
      <c r="I10" s="8">
        <f t="shared" si="0"/>
        <v>46.3</v>
      </c>
      <c r="J10" s="8">
        <f t="shared" si="1"/>
        <v>-1.5</v>
      </c>
      <c r="K10" s="1" t="s">
        <v>32</v>
      </c>
      <c r="L10" s="1">
        <v>5</v>
      </c>
      <c r="M10" s="7">
        <v>21.37</v>
      </c>
      <c r="N10" s="7">
        <v>21.59</v>
      </c>
      <c r="O10" s="1">
        <f t="shared" si="2"/>
        <v>42.96</v>
      </c>
      <c r="P10" s="1">
        <f t="shared" si="3"/>
        <v>-0.21999999999999886</v>
      </c>
    </row>
    <row r="11" spans="1:20" x14ac:dyDescent="0.25">
      <c r="E11" s="1" t="s">
        <v>37</v>
      </c>
      <c r="F11" s="1">
        <v>6</v>
      </c>
      <c r="G11" s="7">
        <v>26.75</v>
      </c>
      <c r="H11" s="7">
        <v>24.26</v>
      </c>
      <c r="I11" s="8">
        <f t="shared" si="0"/>
        <v>51.010000000000005</v>
      </c>
      <c r="J11" s="8">
        <f t="shared" si="1"/>
        <v>2.4899999999999984</v>
      </c>
      <c r="K11" s="1" t="s">
        <v>33</v>
      </c>
      <c r="L11" s="1">
        <v>6</v>
      </c>
      <c r="M11" s="7">
        <v>18.059999999999999</v>
      </c>
      <c r="N11" s="7">
        <v>18.739999999999998</v>
      </c>
      <c r="O11" s="1">
        <f t="shared" si="2"/>
        <v>36.799999999999997</v>
      </c>
      <c r="P11" s="1">
        <f t="shared" si="3"/>
        <v>-0.67999999999999972</v>
      </c>
      <c r="T11" s="1" t="s">
        <v>42</v>
      </c>
    </row>
    <row r="12" spans="1:20" x14ac:dyDescent="0.25">
      <c r="F12" s="1">
        <v>7</v>
      </c>
      <c r="K12" s="1" t="s">
        <v>34</v>
      </c>
      <c r="L12" s="1">
        <v>7</v>
      </c>
      <c r="M12" s="7">
        <v>19.829999999999998</v>
      </c>
      <c r="N12" s="7">
        <v>17.899999999999999</v>
      </c>
      <c r="O12" s="1">
        <f t="shared" si="2"/>
        <v>37.729999999999997</v>
      </c>
      <c r="P12" s="1">
        <f t="shared" si="3"/>
        <v>1.9299999999999997</v>
      </c>
    </row>
    <row r="13" spans="1:20" x14ac:dyDescent="0.25">
      <c r="F13" s="1">
        <v>8</v>
      </c>
      <c r="L13" s="1">
        <v>8</v>
      </c>
    </row>
    <row r="14" spans="1:20" x14ac:dyDescent="0.25">
      <c r="F14" s="1">
        <v>9</v>
      </c>
      <c r="L14" s="1">
        <v>9</v>
      </c>
    </row>
    <row r="15" spans="1:20" x14ac:dyDescent="0.25">
      <c r="F15" s="1">
        <v>10</v>
      </c>
      <c r="L15" s="1">
        <v>10</v>
      </c>
    </row>
    <row r="16" spans="1:20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22.123333333333335</v>
      </c>
      <c r="H18" s="4">
        <f t="shared" ref="H18:J18" si="4">AVERAGE(H6:H17)</f>
        <v>22.043333333333333</v>
      </c>
      <c r="I18" s="4">
        <f>AVERAGE(I6:I17)</f>
        <v>44.166666666666664</v>
      </c>
      <c r="J18" s="4">
        <f t="shared" si="4"/>
        <v>7.9999999999999474E-2</v>
      </c>
      <c r="K18" s="4"/>
      <c r="L18" s="4" t="s">
        <v>18</v>
      </c>
      <c r="M18" s="4">
        <f>AVERAGE(M6:M17)</f>
        <v>20.088571428571431</v>
      </c>
      <c r="N18" s="4">
        <f t="shared" ref="N18:P18" si="5">AVERAGE(N6:N17)</f>
        <v>20.401428571428571</v>
      </c>
      <c r="O18" s="4">
        <f t="shared" si="5"/>
        <v>40.49</v>
      </c>
      <c r="P18" s="4">
        <f t="shared" si="5"/>
        <v>-0.31285714285714256</v>
      </c>
    </row>
    <row r="19" spans="6:16" x14ac:dyDescent="0.25">
      <c r="F19" s="1" t="s">
        <v>19</v>
      </c>
      <c r="G19" s="5">
        <f>_xlfn.STDEV.S(G6:G17)</f>
        <v>2.5156602844316112</v>
      </c>
      <c r="H19" s="5">
        <f t="shared" ref="H19:J19" si="6">_xlfn.STDEV.S(H6:H17)</f>
        <v>1.7939973987346429</v>
      </c>
      <c r="I19" s="5">
        <f t="shared" si="6"/>
        <v>4.0859205409144561</v>
      </c>
      <c r="J19" s="5">
        <f t="shared" si="6"/>
        <v>1.5489351180730573</v>
      </c>
      <c r="K19" s="5"/>
      <c r="L19" s="5" t="s">
        <v>19</v>
      </c>
      <c r="M19" s="5">
        <f>_xlfn.STDEV.S(M6:M17)</f>
        <v>2.278357804585184</v>
      </c>
      <c r="N19" s="5">
        <f t="shared" ref="N19:P19" si="7">_xlfn.STDEV.S(N6:N17)</f>
        <v>2.4727948329196603</v>
      </c>
      <c r="O19" s="5">
        <f t="shared" si="7"/>
        <v>3.8337927260960099</v>
      </c>
      <c r="P19" s="5">
        <f t="shared" si="7"/>
        <v>2.8130571405839722</v>
      </c>
    </row>
    <row r="20" spans="6:16" x14ac:dyDescent="0.25">
      <c r="F20" s="2" t="s">
        <v>20</v>
      </c>
      <c r="G20" s="4">
        <f t="shared" ref="G20:P20" si="8">DEVSQ(G6:G12)</f>
        <v>31.642733333333332</v>
      </c>
      <c r="H20" s="4">
        <f t="shared" si="8"/>
        <v>16.092133333333326</v>
      </c>
      <c r="I20" s="4">
        <f>DEVSQ(I6:I12)</f>
        <v>83.473733333333399</v>
      </c>
      <c r="J20" s="4">
        <f t="shared" si="8"/>
        <v>11.995999999999981</v>
      </c>
      <c r="K20" s="4"/>
      <c r="L20" s="4" t="s">
        <v>20</v>
      </c>
      <c r="M20" s="4">
        <f t="shared" si="8"/>
        <v>31.145485714285734</v>
      </c>
      <c r="N20" s="4">
        <f t="shared" si="8"/>
        <v>36.688285714285719</v>
      </c>
      <c r="O20" s="4">
        <f t="shared" si="8"/>
        <v>88.187800000000053</v>
      </c>
      <c r="P20" s="4">
        <f t="shared" si="8"/>
        <v>47.479742857142853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1.6728888078920348</v>
      </c>
    </row>
    <row r="24" spans="6:16" x14ac:dyDescent="0.25">
      <c r="G24" s="2"/>
    </row>
    <row r="25" spans="6:16" x14ac:dyDescent="0.25">
      <c r="G25" s="2" t="s">
        <v>15</v>
      </c>
      <c r="H25" s="1">
        <v>0.123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0.30367848762189309</v>
      </c>
    </row>
    <row r="30" spans="6:16" x14ac:dyDescent="0.25">
      <c r="G30" s="2"/>
    </row>
    <row r="31" spans="6:16" x14ac:dyDescent="0.25">
      <c r="G31" s="2" t="s">
        <v>15</v>
      </c>
      <c r="H31" s="1">
        <v>0.76700000000000002</v>
      </c>
    </row>
  </sheetData>
  <mergeCells count="4">
    <mergeCell ref="C5:D5"/>
    <mergeCell ref="H4:I4"/>
    <mergeCell ref="L4:M4"/>
    <mergeCell ref="C2:E2"/>
  </mergeCells>
  <hyperlinks>
    <hyperlink ref="I26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B1" workbookViewId="0">
      <selection activeCell="I31" sqref="I31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13" t="s">
        <v>41</v>
      </c>
      <c r="D2" s="13"/>
      <c r="E2" s="13"/>
      <c r="F2" s="13"/>
    </row>
    <row r="3" spans="1:16" x14ac:dyDescent="0.25"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F4" s="2"/>
      <c r="G4" s="7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16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2.02</v>
      </c>
      <c r="H6" s="7">
        <v>2.2000000000000002</v>
      </c>
      <c r="I6" s="1">
        <f>G6+H6</f>
        <v>4.2200000000000006</v>
      </c>
      <c r="J6" s="1">
        <f>G6-H6</f>
        <v>-0.18000000000000016</v>
      </c>
      <c r="K6" s="1" t="s">
        <v>28</v>
      </c>
      <c r="L6" s="1">
        <v>1</v>
      </c>
      <c r="M6" s="7">
        <v>2.29</v>
      </c>
      <c r="N6" s="7">
        <v>2.09</v>
      </c>
      <c r="O6" s="1">
        <f>M6+N6</f>
        <v>4.38</v>
      </c>
      <c r="P6" s="1">
        <f>M6-N6</f>
        <v>0.20000000000000018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1.92</v>
      </c>
      <c r="H7" s="7">
        <v>1.94</v>
      </c>
      <c r="I7" s="1">
        <f t="shared" ref="I7:I10" si="0">G7+H7</f>
        <v>3.86</v>
      </c>
      <c r="J7" s="1">
        <f t="shared" ref="J7:J10" si="1">G7-H7</f>
        <v>-2.0000000000000018E-2</v>
      </c>
      <c r="K7" s="1" t="s">
        <v>29</v>
      </c>
      <c r="L7" s="1">
        <v>2</v>
      </c>
      <c r="M7" s="7">
        <v>1.93</v>
      </c>
      <c r="N7" s="7">
        <v>2.37</v>
      </c>
      <c r="O7" s="1">
        <f t="shared" ref="O7:O11" si="2">M7+N7</f>
        <v>4.3</v>
      </c>
      <c r="P7" s="1">
        <f t="shared" ref="P7:P11" si="3">M7-N7</f>
        <v>-0.44000000000000017</v>
      </c>
    </row>
    <row r="8" spans="1:16" x14ac:dyDescent="0.25">
      <c r="A8" s="1">
        <f>B8+C8</f>
        <v>11</v>
      </c>
      <c r="B8" s="1">
        <v>5</v>
      </c>
      <c r="C8" s="1">
        <v>6</v>
      </c>
      <c r="E8" s="1" t="s">
        <v>26</v>
      </c>
      <c r="F8" s="1">
        <v>3</v>
      </c>
      <c r="G8" s="7">
        <v>2.1</v>
      </c>
      <c r="H8" s="7">
        <v>2.75</v>
      </c>
      <c r="I8" s="1">
        <f t="shared" si="0"/>
        <v>4.8499999999999996</v>
      </c>
      <c r="J8" s="1">
        <f t="shared" si="1"/>
        <v>-0.64999999999999991</v>
      </c>
      <c r="K8" s="1" t="s">
        <v>30</v>
      </c>
      <c r="L8" s="1">
        <v>3</v>
      </c>
      <c r="M8" s="7">
        <v>1.47</v>
      </c>
      <c r="N8" s="7">
        <v>1.46</v>
      </c>
      <c r="O8" s="1">
        <f t="shared" si="2"/>
        <v>2.9299999999999997</v>
      </c>
      <c r="P8" s="1">
        <f t="shared" si="3"/>
        <v>1.0000000000000009E-2</v>
      </c>
    </row>
    <row r="9" spans="1:16" x14ac:dyDescent="0.25">
      <c r="E9" s="1" t="s">
        <v>27</v>
      </c>
      <c r="F9" s="1">
        <v>4</v>
      </c>
      <c r="G9" s="7">
        <v>2.02</v>
      </c>
      <c r="H9" s="7">
        <v>2.23</v>
      </c>
      <c r="I9" s="1">
        <f t="shared" si="0"/>
        <v>4.25</v>
      </c>
      <c r="J9" s="1">
        <f t="shared" si="1"/>
        <v>-0.20999999999999996</v>
      </c>
      <c r="K9" s="1" t="s">
        <v>31</v>
      </c>
      <c r="L9" s="1">
        <v>4</v>
      </c>
      <c r="M9" s="7">
        <v>1.9</v>
      </c>
      <c r="N9" s="7">
        <v>1.87</v>
      </c>
      <c r="O9" s="1">
        <f t="shared" si="2"/>
        <v>3.77</v>
      </c>
      <c r="P9" s="1">
        <f t="shared" si="3"/>
        <v>2.9999999999999805E-2</v>
      </c>
    </row>
    <row r="10" spans="1:16" x14ac:dyDescent="0.25">
      <c r="E10" s="1" t="s">
        <v>36</v>
      </c>
      <c r="F10" s="1">
        <v>5</v>
      </c>
      <c r="G10" s="7">
        <v>1.86</v>
      </c>
      <c r="H10" s="7">
        <v>1.95</v>
      </c>
      <c r="I10" s="8">
        <f t="shared" si="0"/>
        <v>3.81</v>
      </c>
      <c r="J10" s="8">
        <f t="shared" si="1"/>
        <v>-8.9999999999999858E-2</v>
      </c>
      <c r="K10" s="1" t="s">
        <v>32</v>
      </c>
      <c r="L10" s="1">
        <v>5</v>
      </c>
      <c r="M10" s="7">
        <v>2.06</v>
      </c>
      <c r="N10" s="7">
        <v>1.96</v>
      </c>
      <c r="O10" s="1">
        <f t="shared" si="2"/>
        <v>4.0199999999999996</v>
      </c>
      <c r="P10" s="1">
        <f t="shared" si="3"/>
        <v>0.10000000000000009</v>
      </c>
    </row>
    <row r="11" spans="1:16" x14ac:dyDescent="0.25">
      <c r="F11" s="1">
        <v>6</v>
      </c>
      <c r="K11" s="1" t="s">
        <v>33</v>
      </c>
      <c r="L11" s="1">
        <v>6</v>
      </c>
      <c r="M11" s="7">
        <v>1.98</v>
      </c>
      <c r="N11" s="7">
        <v>1.91</v>
      </c>
      <c r="O11" s="1">
        <f t="shared" si="2"/>
        <v>3.8899999999999997</v>
      </c>
      <c r="P11" s="1">
        <f t="shared" si="3"/>
        <v>7.0000000000000062E-2</v>
      </c>
    </row>
    <row r="12" spans="1:16" x14ac:dyDescent="0.25">
      <c r="F12" s="1">
        <v>7</v>
      </c>
      <c r="L12" s="1">
        <v>7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1.984</v>
      </c>
      <c r="H18" s="4">
        <f t="shared" ref="H18:J18" si="4">AVERAGE(H6:H17)</f>
        <v>2.214</v>
      </c>
      <c r="I18" s="4">
        <f>AVERAGE(I6:I17)</f>
        <v>4.1979999999999995</v>
      </c>
      <c r="J18" s="4">
        <f t="shared" si="4"/>
        <v>-0.22999999999999998</v>
      </c>
      <c r="K18" s="4"/>
      <c r="L18" s="4" t="s">
        <v>18</v>
      </c>
      <c r="M18" s="4">
        <f>AVERAGE(M6:M17)</f>
        <v>1.9383333333333335</v>
      </c>
      <c r="N18" s="4">
        <f t="shared" ref="N18" si="5">AVERAGE(N6:N17)</f>
        <v>1.9433333333333334</v>
      </c>
      <c r="O18" s="4">
        <f t="shared" ref="O18" si="6">AVERAGE(O6:O17)</f>
        <v>3.8816666666666664</v>
      </c>
      <c r="P18" s="4">
        <f t="shared" ref="P18" si="7">AVERAGE(P6:P17)</f>
        <v>-5.0000000000000044E-3</v>
      </c>
    </row>
    <row r="19" spans="6:16" x14ac:dyDescent="0.25">
      <c r="F19" s="1" t="s">
        <v>19</v>
      </c>
      <c r="G19" s="5">
        <f>_xlfn.STDEV.S(G6:G17)</f>
        <v>9.4233751915117986E-2</v>
      </c>
      <c r="H19" s="5">
        <f t="shared" ref="H19:J19" si="8">_xlfn.STDEV.S(H6:H17)</f>
        <v>0.32883126372046678</v>
      </c>
      <c r="I19" s="5">
        <f t="shared" si="8"/>
        <v>0.41625713207103116</v>
      </c>
      <c r="J19" s="5">
        <f t="shared" si="8"/>
        <v>0.24647515087732469</v>
      </c>
      <c r="K19" s="5"/>
      <c r="L19" s="5" t="s">
        <v>19</v>
      </c>
      <c r="M19" s="5">
        <f>_xlfn.STDEV.S(M6:M17)</f>
        <v>0.26873158851661993</v>
      </c>
      <c r="N19" s="5">
        <f t="shared" ref="N19:P19" si="9">_xlfn.STDEV.S(N6:N17)</f>
        <v>0.29797091580667073</v>
      </c>
      <c r="O19" s="5">
        <f t="shared" si="9"/>
        <v>0.52166719914775683</v>
      </c>
      <c r="P19" s="5">
        <f t="shared" si="9"/>
        <v>0.22331591971912804</v>
      </c>
    </row>
    <row r="20" spans="6:16" x14ac:dyDescent="0.25">
      <c r="F20" s="2" t="s">
        <v>20</v>
      </c>
      <c r="G20" s="4">
        <f t="shared" ref="G20:P20" si="10">DEVSQ(G6:G12)</f>
        <v>3.552000000000001E-2</v>
      </c>
      <c r="H20" s="4">
        <f t="shared" si="10"/>
        <v>0.43252000000000002</v>
      </c>
      <c r="I20" s="4">
        <f>DEVSQ(I6:I12)</f>
        <v>0.69307999999999959</v>
      </c>
      <c r="J20" s="4">
        <f t="shared" si="10"/>
        <v>0.24299999999999997</v>
      </c>
      <c r="K20" s="4"/>
      <c r="L20" s="4" t="s">
        <v>20</v>
      </c>
      <c r="M20" s="4">
        <f t="shared" si="10"/>
        <v>0.36108333333333342</v>
      </c>
      <c r="N20" s="4">
        <f t="shared" si="10"/>
        <v>0.44393333333333335</v>
      </c>
      <c r="O20" s="4">
        <f t="shared" si="10"/>
        <v>1.3606833333333335</v>
      </c>
      <c r="P20" s="4">
        <f t="shared" si="10"/>
        <v>0.24935000000000024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1.0935919362207485</v>
      </c>
    </row>
    <row r="24" spans="6:16" x14ac:dyDescent="0.25">
      <c r="G24" s="2"/>
    </row>
    <row r="25" spans="6:16" x14ac:dyDescent="0.25">
      <c r="G25" s="2" t="s">
        <v>15</v>
      </c>
      <c r="H25" s="1">
        <v>0.30199999999999999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-1.5886604596914129</v>
      </c>
    </row>
    <row r="30" spans="6:16" x14ac:dyDescent="0.25">
      <c r="G30" s="2"/>
    </row>
    <row r="31" spans="6:16" x14ac:dyDescent="0.25">
      <c r="G31" s="2" t="s">
        <v>15</v>
      </c>
      <c r="H31" s="1">
        <v>0.14599999999999999</v>
      </c>
    </row>
  </sheetData>
  <mergeCells count="4">
    <mergeCell ref="C5:D5"/>
    <mergeCell ref="H4:I4"/>
    <mergeCell ref="L4:M4"/>
    <mergeCell ref="C2:F2"/>
  </mergeCells>
  <hyperlinks>
    <hyperlink ref="I2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opLeftCell="A4" workbookViewId="0">
      <selection activeCell="H31" sqref="H31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13" t="s">
        <v>41</v>
      </c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</row>
    <row r="4" spans="1:16" x14ac:dyDescent="0.25">
      <c r="C4" s="7"/>
      <c r="D4" s="7"/>
      <c r="E4" s="7"/>
      <c r="F4" s="2"/>
      <c r="G4" s="7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16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10.153</v>
      </c>
      <c r="H6" s="7">
        <v>10.382</v>
      </c>
      <c r="I6" s="1">
        <f>G6+H6</f>
        <v>20.535</v>
      </c>
      <c r="J6" s="1">
        <f>G6-H6</f>
        <v>-0.2289999999999992</v>
      </c>
      <c r="K6" s="1" t="s">
        <v>28</v>
      </c>
      <c r="L6" s="1">
        <v>1</v>
      </c>
      <c r="M6" s="7">
        <v>9.51</v>
      </c>
      <c r="N6" s="7">
        <v>8.4700000000000006</v>
      </c>
      <c r="O6" s="1">
        <f>M6+N6</f>
        <v>17.98</v>
      </c>
      <c r="P6" s="1">
        <f>M6-N6</f>
        <v>1.0399999999999991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8.0500000000000007</v>
      </c>
      <c r="H7" s="7">
        <v>7.8</v>
      </c>
      <c r="I7" s="1">
        <f t="shared" ref="I7:I11" si="0">G7+H7</f>
        <v>15.850000000000001</v>
      </c>
      <c r="J7" s="1">
        <f t="shared" ref="J7:J11" si="1">G7-H7</f>
        <v>0.25000000000000089</v>
      </c>
      <c r="K7" s="1" t="s">
        <v>29</v>
      </c>
      <c r="L7" s="1">
        <v>2</v>
      </c>
      <c r="M7" s="7">
        <v>7.58</v>
      </c>
      <c r="N7" s="7">
        <v>7.98</v>
      </c>
      <c r="O7" s="1">
        <f t="shared" ref="O7:O11" si="2">M7+N7</f>
        <v>15.56</v>
      </c>
      <c r="P7" s="1">
        <f t="shared" ref="P7:P11" si="3">M7-N7</f>
        <v>-0.40000000000000036</v>
      </c>
    </row>
    <row r="8" spans="1:16" x14ac:dyDescent="0.25">
      <c r="A8" s="1">
        <f>B8+C8</f>
        <v>12</v>
      </c>
      <c r="B8" s="1">
        <v>6</v>
      </c>
      <c r="C8" s="1">
        <v>6</v>
      </c>
      <c r="E8" s="1" t="s">
        <v>26</v>
      </c>
      <c r="F8" s="1">
        <v>3</v>
      </c>
      <c r="G8" s="7">
        <v>8.35</v>
      </c>
      <c r="H8" s="7">
        <v>7.36</v>
      </c>
      <c r="I8" s="1">
        <f t="shared" si="0"/>
        <v>15.71</v>
      </c>
      <c r="J8" s="1">
        <f t="shared" si="1"/>
        <v>0.98999999999999932</v>
      </c>
      <c r="K8" s="1" t="s">
        <v>30</v>
      </c>
      <c r="L8" s="1">
        <v>3</v>
      </c>
      <c r="M8" s="7">
        <v>8.73</v>
      </c>
      <c r="N8" s="7">
        <v>7.3</v>
      </c>
      <c r="O8" s="1">
        <f t="shared" si="2"/>
        <v>16.03</v>
      </c>
      <c r="P8" s="1">
        <f t="shared" si="3"/>
        <v>1.4300000000000006</v>
      </c>
    </row>
    <row r="9" spans="1:16" x14ac:dyDescent="0.25">
      <c r="E9" s="1" t="s">
        <v>27</v>
      </c>
      <c r="F9" s="1">
        <v>4</v>
      </c>
      <c r="G9" s="7">
        <v>8.1999999999999993</v>
      </c>
      <c r="H9" s="7">
        <v>8.33</v>
      </c>
      <c r="I9" s="1">
        <f t="shared" si="0"/>
        <v>16.53</v>
      </c>
      <c r="J9" s="1">
        <f>G9-H9</f>
        <v>-0.13000000000000078</v>
      </c>
      <c r="K9" s="1" t="s">
        <v>31</v>
      </c>
      <c r="L9" s="1">
        <v>4</v>
      </c>
      <c r="M9" s="7">
        <v>5.99</v>
      </c>
      <c r="N9" s="7">
        <v>5.37</v>
      </c>
      <c r="O9" s="1">
        <f t="shared" si="2"/>
        <v>11.36</v>
      </c>
      <c r="P9" s="1">
        <f t="shared" si="3"/>
        <v>0.62000000000000011</v>
      </c>
    </row>
    <row r="10" spans="1:16" x14ac:dyDescent="0.25">
      <c r="E10" s="1" t="s">
        <v>36</v>
      </c>
      <c r="F10" s="1">
        <v>5</v>
      </c>
      <c r="G10" s="7">
        <v>8.18</v>
      </c>
      <c r="H10" s="7">
        <v>8.2200000000000006</v>
      </c>
      <c r="I10" s="8">
        <f t="shared" si="0"/>
        <v>16.399999999999999</v>
      </c>
      <c r="J10" s="8">
        <f t="shared" si="1"/>
        <v>-4.0000000000000924E-2</v>
      </c>
      <c r="K10" s="1" t="s">
        <v>32</v>
      </c>
      <c r="L10" s="1">
        <v>5</v>
      </c>
      <c r="M10" s="7">
        <v>8.51</v>
      </c>
      <c r="N10" s="7">
        <v>7.8</v>
      </c>
      <c r="O10" s="1">
        <f t="shared" si="2"/>
        <v>16.309999999999999</v>
      </c>
      <c r="P10" s="1">
        <f t="shared" si="3"/>
        <v>0.71</v>
      </c>
    </row>
    <row r="11" spans="1:16" x14ac:dyDescent="0.25">
      <c r="E11" s="1" t="s">
        <v>37</v>
      </c>
      <c r="F11" s="1">
        <v>6</v>
      </c>
      <c r="G11" s="7">
        <v>7.27</v>
      </c>
      <c r="H11" s="7">
        <v>6.92</v>
      </c>
      <c r="I11" s="8">
        <f t="shared" si="0"/>
        <v>14.19</v>
      </c>
      <c r="J11" s="8">
        <f t="shared" si="1"/>
        <v>0.34999999999999964</v>
      </c>
      <c r="K11" s="1" t="s">
        <v>33</v>
      </c>
      <c r="L11" s="1">
        <v>6</v>
      </c>
      <c r="M11" s="7">
        <v>8.76</v>
      </c>
      <c r="N11" s="7">
        <v>7.88</v>
      </c>
      <c r="O11" s="1">
        <f t="shared" si="2"/>
        <v>16.64</v>
      </c>
      <c r="P11" s="1">
        <f t="shared" si="3"/>
        <v>0.87999999999999989</v>
      </c>
    </row>
    <row r="12" spans="1:16" x14ac:dyDescent="0.25">
      <c r="F12" s="1">
        <v>7</v>
      </c>
      <c r="L12" s="1">
        <v>7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8.3671666666666678</v>
      </c>
      <c r="H18" s="4">
        <f t="shared" ref="H18:J18" si="4">AVERAGE(H6:H17)</f>
        <v>8.1686666666666667</v>
      </c>
      <c r="I18" s="4">
        <f>AVERAGE(I6:I17)</f>
        <v>16.535833333333333</v>
      </c>
      <c r="J18" s="4">
        <f t="shared" si="4"/>
        <v>0.19849999999999982</v>
      </c>
      <c r="K18" s="4"/>
      <c r="L18" s="4" t="s">
        <v>18</v>
      </c>
      <c r="M18" s="4">
        <f>AVERAGE(M6:M17)</f>
        <v>8.18</v>
      </c>
      <c r="N18" s="4">
        <f t="shared" ref="N18:P18" si="5">AVERAGE(N6:N17)</f>
        <v>7.4666666666666677</v>
      </c>
      <c r="O18" s="4">
        <f t="shared" si="5"/>
        <v>15.646666666666667</v>
      </c>
      <c r="P18" s="4">
        <f t="shared" si="5"/>
        <v>0.71333333333333326</v>
      </c>
    </row>
    <row r="19" spans="6:16" x14ac:dyDescent="0.25">
      <c r="F19" s="1" t="s">
        <v>19</v>
      </c>
      <c r="G19" s="5">
        <f>_xlfn.STDEV.S(G6:G17)</f>
        <v>0.95465604626308176</v>
      </c>
      <c r="H19" s="5">
        <f t="shared" ref="H19:J19" si="6">_xlfn.STDEV.S(H6:H17)</f>
        <v>1.20636091890722</v>
      </c>
      <c r="I19" s="5">
        <f t="shared" si="6"/>
        <v>2.1291839203475695</v>
      </c>
      <c r="J19" s="5">
        <f t="shared" si="6"/>
        <v>0.44713029420964068</v>
      </c>
      <c r="K19" s="5"/>
      <c r="L19" s="5" t="s">
        <v>19</v>
      </c>
      <c r="M19" s="5">
        <f>_xlfn.STDEV.S(M6:M17)</f>
        <v>1.2387735870610088</v>
      </c>
      <c r="N19" s="5">
        <f t="shared" ref="N19:P19" si="7">_xlfn.STDEV.S(N6:N17)</f>
        <v>1.0932459314658594</v>
      </c>
      <c r="O19" s="5">
        <f t="shared" si="7"/>
        <v>2.2539358168915777</v>
      </c>
      <c r="P19" s="5">
        <f t="shared" si="7"/>
        <v>0.61584630117153982</v>
      </c>
    </row>
    <row r="20" spans="6:16" x14ac:dyDescent="0.25">
      <c r="F20" s="2" t="s">
        <v>20</v>
      </c>
      <c r="G20" s="4">
        <f t="shared" ref="G20:P20" si="8">DEVSQ(G6:G12)</f>
        <v>4.5568408333333359</v>
      </c>
      <c r="H20" s="4">
        <f t="shared" si="8"/>
        <v>7.2765333333333313</v>
      </c>
      <c r="I20" s="4">
        <f>DEVSQ(I6:I12)</f>
        <v>22.667120833333335</v>
      </c>
      <c r="J20" s="4">
        <f t="shared" si="8"/>
        <v>0.99962749999999911</v>
      </c>
      <c r="K20" s="4"/>
      <c r="L20" s="4" t="s">
        <v>20</v>
      </c>
      <c r="M20" s="4">
        <f t="shared" si="8"/>
        <v>7.6727999999999996</v>
      </c>
      <c r="N20" s="4">
        <f t="shared" si="8"/>
        <v>5.9759333333333347</v>
      </c>
      <c r="O20" s="4">
        <f t="shared" si="8"/>
        <v>25.401133333333341</v>
      </c>
      <c r="P20" s="4">
        <f t="shared" si="8"/>
        <v>1.8963333333333345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0.70244872133118386</v>
      </c>
    </row>
    <row r="24" spans="6:16" x14ac:dyDescent="0.25">
      <c r="G24" s="2"/>
    </row>
    <row r="25" spans="6:16" x14ac:dyDescent="0.25">
      <c r="G25" s="2" t="s">
        <v>15</v>
      </c>
      <c r="H25" s="1">
        <v>0.498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-1.6570321826987071</v>
      </c>
    </row>
    <row r="30" spans="6:16" x14ac:dyDescent="0.25">
      <c r="G30" s="2"/>
    </row>
    <row r="31" spans="6:16" x14ac:dyDescent="0.25">
      <c r="G31" s="2" t="s">
        <v>15</v>
      </c>
      <c r="H31" s="1">
        <v>0.128</v>
      </c>
    </row>
  </sheetData>
  <mergeCells count="4">
    <mergeCell ref="C5:D5"/>
    <mergeCell ref="C2:F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I31" sqref="I31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13" t="s">
        <v>41</v>
      </c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</row>
    <row r="4" spans="1:16" x14ac:dyDescent="0.25">
      <c r="C4" s="7"/>
      <c r="D4" s="7"/>
      <c r="E4" s="7"/>
      <c r="F4" s="2"/>
      <c r="G4" s="7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16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10.679</v>
      </c>
      <c r="H6" s="7">
        <v>10.986000000000001</v>
      </c>
      <c r="I6" s="1">
        <f>G6+H6</f>
        <v>21.664999999999999</v>
      </c>
      <c r="J6" s="1">
        <f>G6-H6</f>
        <v>-0.30700000000000038</v>
      </c>
      <c r="K6" s="1" t="s">
        <v>28</v>
      </c>
      <c r="L6" s="1">
        <v>1</v>
      </c>
      <c r="M6" s="7">
        <v>10.67</v>
      </c>
      <c r="N6" s="7">
        <v>10.050000000000001</v>
      </c>
      <c r="O6" s="1">
        <f>M6+N6</f>
        <v>20.72</v>
      </c>
      <c r="P6" s="1">
        <f>M6-N6</f>
        <v>0.61999999999999922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10.1</v>
      </c>
      <c r="H7" s="7">
        <v>9.06</v>
      </c>
      <c r="I7" s="1">
        <f t="shared" ref="I7:I11" si="0">G7+H7</f>
        <v>19.16</v>
      </c>
      <c r="J7" s="1">
        <f t="shared" ref="J7:J11" si="1">G7-H7</f>
        <v>1.0399999999999991</v>
      </c>
      <c r="K7" s="1" t="s">
        <v>29</v>
      </c>
      <c r="L7" s="1">
        <v>2</v>
      </c>
      <c r="M7" s="7">
        <v>9.67</v>
      </c>
      <c r="N7" s="7">
        <v>9.58</v>
      </c>
      <c r="O7" s="1">
        <f t="shared" ref="O7:O11" si="2">M7+N7</f>
        <v>19.25</v>
      </c>
      <c r="P7" s="1">
        <f t="shared" ref="P7:P11" si="3">M7-N7</f>
        <v>8.9999999999999858E-2</v>
      </c>
    </row>
    <row r="8" spans="1:16" x14ac:dyDescent="0.25">
      <c r="A8" s="1">
        <f>B8+C8</f>
        <v>12</v>
      </c>
      <c r="B8" s="1">
        <v>6</v>
      </c>
      <c r="C8" s="1">
        <v>6</v>
      </c>
      <c r="E8" s="1" t="s">
        <v>26</v>
      </c>
      <c r="F8" s="1">
        <v>3</v>
      </c>
      <c r="G8" s="7">
        <v>10.26</v>
      </c>
      <c r="H8" s="7">
        <v>9.01</v>
      </c>
      <c r="I8" s="1">
        <f t="shared" si="0"/>
        <v>19.27</v>
      </c>
      <c r="J8" s="1">
        <f t="shared" si="1"/>
        <v>1.25</v>
      </c>
      <c r="K8" s="1" t="s">
        <v>30</v>
      </c>
      <c r="L8" s="1">
        <v>3</v>
      </c>
      <c r="M8" s="7">
        <v>10.18</v>
      </c>
      <c r="N8" s="7">
        <v>9.33</v>
      </c>
      <c r="O8" s="1">
        <f t="shared" si="2"/>
        <v>19.509999999999998</v>
      </c>
      <c r="P8" s="1">
        <f t="shared" si="3"/>
        <v>0.84999999999999964</v>
      </c>
    </row>
    <row r="9" spans="1:16" x14ac:dyDescent="0.25">
      <c r="E9" s="1" t="s">
        <v>27</v>
      </c>
      <c r="F9" s="1">
        <v>4</v>
      </c>
      <c r="G9" s="7">
        <v>10.01</v>
      </c>
      <c r="H9" s="7">
        <v>10.24</v>
      </c>
      <c r="I9" s="1">
        <f t="shared" si="0"/>
        <v>20.25</v>
      </c>
      <c r="J9" s="1">
        <f t="shared" si="1"/>
        <v>-0.23000000000000043</v>
      </c>
      <c r="K9" s="1" t="s">
        <v>31</v>
      </c>
      <c r="L9" s="1">
        <v>4</v>
      </c>
      <c r="M9" s="7">
        <v>7.13</v>
      </c>
      <c r="N9" s="7">
        <v>6.81</v>
      </c>
      <c r="O9" s="1">
        <f t="shared" si="2"/>
        <v>13.94</v>
      </c>
      <c r="P9" s="1">
        <f t="shared" si="3"/>
        <v>0.32000000000000028</v>
      </c>
    </row>
    <row r="10" spans="1:16" x14ac:dyDescent="0.25">
      <c r="E10" s="1" t="s">
        <v>36</v>
      </c>
      <c r="F10" s="1">
        <v>5</v>
      </c>
      <c r="G10" s="7">
        <v>9.56</v>
      </c>
      <c r="H10" s="7">
        <v>9.7799999999999994</v>
      </c>
      <c r="I10" s="8">
        <f t="shared" si="0"/>
        <v>19.34</v>
      </c>
      <c r="J10" s="8">
        <f t="shared" si="1"/>
        <v>-0.21999999999999886</v>
      </c>
      <c r="K10" s="1" t="s">
        <v>32</v>
      </c>
      <c r="L10" s="1">
        <v>5</v>
      </c>
      <c r="M10" s="7">
        <v>9.76</v>
      </c>
      <c r="N10" s="7">
        <v>9.89</v>
      </c>
      <c r="O10" s="1">
        <f t="shared" si="2"/>
        <v>19.649999999999999</v>
      </c>
      <c r="P10" s="1">
        <f t="shared" si="3"/>
        <v>-0.13000000000000078</v>
      </c>
    </row>
    <row r="11" spans="1:16" x14ac:dyDescent="0.25">
      <c r="E11" s="1" t="s">
        <v>37</v>
      </c>
      <c r="F11" s="1">
        <v>6</v>
      </c>
      <c r="G11" s="7">
        <v>8.75</v>
      </c>
      <c r="H11" s="7">
        <v>8.6</v>
      </c>
      <c r="I11" s="8">
        <f t="shared" si="0"/>
        <v>17.350000000000001</v>
      </c>
      <c r="J11" s="8">
        <f t="shared" si="1"/>
        <v>0.15000000000000036</v>
      </c>
      <c r="K11" s="1" t="s">
        <v>33</v>
      </c>
      <c r="L11" s="1">
        <v>6</v>
      </c>
      <c r="M11" s="7">
        <v>9.9499999999999993</v>
      </c>
      <c r="N11" s="7">
        <v>9.49</v>
      </c>
      <c r="O11" s="1">
        <f t="shared" si="2"/>
        <v>19.439999999999998</v>
      </c>
      <c r="P11" s="1">
        <f t="shared" si="3"/>
        <v>0.45999999999999908</v>
      </c>
    </row>
    <row r="12" spans="1:16" x14ac:dyDescent="0.25">
      <c r="F12" s="1">
        <v>7</v>
      </c>
      <c r="L12" s="1">
        <v>7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9.8931666666666676</v>
      </c>
      <c r="H18" s="4">
        <f t="shared" ref="H18:J18" si="4">AVERAGE(H6:H17)</f>
        <v>9.6126666666666676</v>
      </c>
      <c r="I18" s="4">
        <f>AVERAGE(I6:I17)</f>
        <v>19.505833333333332</v>
      </c>
      <c r="J18" s="4">
        <f t="shared" si="4"/>
        <v>0.28049999999999997</v>
      </c>
      <c r="K18" s="4"/>
      <c r="L18" s="4" t="s">
        <v>18</v>
      </c>
      <c r="M18" s="4">
        <f>AVERAGE(M6:M17)</f>
        <v>9.56</v>
      </c>
      <c r="N18" s="4">
        <f t="shared" ref="N18:P18" si="5">AVERAGE(N6:N17)</f>
        <v>9.1916666666666682</v>
      </c>
      <c r="O18" s="4">
        <f>AVERAGE(O6:O17)</f>
        <v>18.751666666666665</v>
      </c>
      <c r="P18" s="4">
        <f>AVERAGE(P6:P17)</f>
        <v>0.3683333333333329</v>
      </c>
    </row>
    <row r="19" spans="6:16" x14ac:dyDescent="0.25">
      <c r="F19" s="1" t="s">
        <v>19</v>
      </c>
      <c r="G19" s="5">
        <f>_xlfn.STDEV.S(G6:G17)</f>
        <v>0.66728716956544776</v>
      </c>
      <c r="H19" s="5">
        <f t="shared" ref="H19:J19" si="6">_xlfn.STDEV.S(H6:H17)</f>
        <v>0.89462096256831991</v>
      </c>
      <c r="I19" s="5">
        <f t="shared" si="6"/>
        <v>1.418881308167341</v>
      </c>
      <c r="J19" s="5">
        <f t="shared" si="6"/>
        <v>0.69138520377572421</v>
      </c>
      <c r="K19" s="5"/>
      <c r="L19" s="5" t="s">
        <v>19</v>
      </c>
      <c r="M19" s="5">
        <f>_xlfn.STDEV.S(M6:M17)</f>
        <v>1.2430285596075406</v>
      </c>
      <c r="N19" s="5">
        <f t="shared" ref="N19:P19" si="7">_xlfn.STDEV.S(N6:N17)</f>
        <v>1.1963012441131491</v>
      </c>
      <c r="O19" s="5">
        <f t="shared" si="7"/>
        <v>2.4137391463591631</v>
      </c>
      <c r="P19" s="5">
        <f t="shared" si="7"/>
        <v>0.35549496011429849</v>
      </c>
    </row>
    <row r="20" spans="6:16" x14ac:dyDescent="0.25">
      <c r="F20" s="2" t="s">
        <v>20</v>
      </c>
      <c r="G20" s="4">
        <f t="shared" ref="G20:P20" si="8">DEVSQ(G6:G12)</f>
        <v>2.2263608333333331</v>
      </c>
      <c r="H20" s="4">
        <f t="shared" si="8"/>
        <v>4.0017333333333358</v>
      </c>
      <c r="I20" s="4">
        <f>DEVSQ(I6:I12)</f>
        <v>10.066120833333326</v>
      </c>
      <c r="J20" s="4">
        <f t="shared" si="8"/>
        <v>2.3900674999999985</v>
      </c>
      <c r="K20" s="4"/>
      <c r="L20" s="4" t="s">
        <v>20</v>
      </c>
      <c r="M20" s="4">
        <f t="shared" si="8"/>
        <v>7.7255999999999991</v>
      </c>
      <c r="N20" s="4">
        <f t="shared" si="8"/>
        <v>7.1556833333333376</v>
      </c>
      <c r="O20" s="4">
        <f t="shared" si="8"/>
        <v>29.130683333333327</v>
      </c>
      <c r="P20" s="4">
        <f t="shared" si="8"/>
        <v>0.63188333333333324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0.65978529347682147</v>
      </c>
    </row>
    <row r="24" spans="6:16" x14ac:dyDescent="0.25">
      <c r="G24" s="2"/>
    </row>
    <row r="25" spans="6:16" x14ac:dyDescent="0.25">
      <c r="G25" s="2" t="s">
        <v>15</v>
      </c>
      <c r="H25" s="1">
        <v>0.52400000000000002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-0.27674277733046226</v>
      </c>
    </row>
    <row r="30" spans="6:16" x14ac:dyDescent="0.25">
      <c r="G30" s="2"/>
    </row>
    <row r="31" spans="6:16" x14ac:dyDescent="0.25">
      <c r="G31" s="2" t="s">
        <v>15</v>
      </c>
      <c r="H31" s="1">
        <v>0.78800000000000003</v>
      </c>
    </row>
  </sheetData>
  <mergeCells count="4">
    <mergeCell ref="C5:D5"/>
    <mergeCell ref="C2:F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H31" sqref="H31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13" t="s">
        <v>41</v>
      </c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</row>
    <row r="4" spans="1:16" x14ac:dyDescent="0.25">
      <c r="C4" s="7"/>
      <c r="D4" s="7"/>
      <c r="E4" s="7"/>
      <c r="F4" s="2"/>
      <c r="G4" s="7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16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11.635999999999999</v>
      </c>
      <c r="H6" s="7">
        <v>11.756</v>
      </c>
      <c r="I6" s="1">
        <f>G6+H6</f>
        <v>23.391999999999999</v>
      </c>
      <c r="J6" s="1">
        <f>G6-H6</f>
        <v>-0.12000000000000099</v>
      </c>
      <c r="K6" s="1" t="s">
        <v>28</v>
      </c>
      <c r="L6" s="1">
        <v>1</v>
      </c>
      <c r="M6" s="7">
        <v>12.32</v>
      </c>
      <c r="N6" s="7">
        <v>11.72</v>
      </c>
      <c r="O6" s="1">
        <f>M6+N6</f>
        <v>24.04</v>
      </c>
      <c r="P6" s="1">
        <f>M6-N6</f>
        <v>0.59999999999999964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12.38</v>
      </c>
      <c r="H7" s="7">
        <v>10.81</v>
      </c>
      <c r="I7" s="1">
        <f t="shared" ref="I7:I11" si="0">G7+H7</f>
        <v>23.19</v>
      </c>
      <c r="J7" s="1">
        <f t="shared" ref="J7:J11" si="1">G7-H7</f>
        <v>1.5700000000000003</v>
      </c>
      <c r="K7" s="1" t="s">
        <v>29</v>
      </c>
      <c r="L7" s="1">
        <v>2</v>
      </c>
      <c r="M7" s="7">
        <v>11.61</v>
      </c>
      <c r="N7" s="7">
        <v>10.78</v>
      </c>
      <c r="O7" s="1">
        <f t="shared" ref="O7:O11" si="2">M7+N7</f>
        <v>22.39</v>
      </c>
      <c r="P7" s="1">
        <f t="shared" ref="P7:P11" si="3">M7-N7</f>
        <v>0.83000000000000007</v>
      </c>
    </row>
    <row r="8" spans="1:16" x14ac:dyDescent="0.25">
      <c r="A8" s="1">
        <f>B8+C8</f>
        <v>12</v>
      </c>
      <c r="B8" s="1">
        <v>6</v>
      </c>
      <c r="C8" s="1">
        <v>6</v>
      </c>
      <c r="E8" s="1" t="s">
        <v>26</v>
      </c>
      <c r="F8" s="1">
        <v>3</v>
      </c>
      <c r="G8" s="7">
        <v>12.04</v>
      </c>
      <c r="H8" s="7">
        <v>10.77</v>
      </c>
      <c r="I8" s="1">
        <f t="shared" si="0"/>
        <v>22.81</v>
      </c>
      <c r="J8" s="1">
        <f t="shared" si="1"/>
        <v>1.2699999999999996</v>
      </c>
      <c r="K8" s="1" t="s">
        <v>30</v>
      </c>
      <c r="L8" s="1">
        <v>3</v>
      </c>
      <c r="M8" s="7">
        <v>11.75</v>
      </c>
      <c r="N8" s="7">
        <v>10.99</v>
      </c>
      <c r="O8" s="1">
        <f t="shared" si="2"/>
        <v>22.740000000000002</v>
      </c>
      <c r="P8" s="1">
        <f t="shared" si="3"/>
        <v>0.75999999999999979</v>
      </c>
    </row>
    <row r="9" spans="1:16" x14ac:dyDescent="0.25">
      <c r="E9" s="1" t="s">
        <v>27</v>
      </c>
      <c r="F9" s="1">
        <v>4</v>
      </c>
      <c r="G9" s="7">
        <v>11.57</v>
      </c>
      <c r="H9" s="7">
        <v>11.9</v>
      </c>
      <c r="I9" s="1">
        <f t="shared" si="0"/>
        <v>23.47</v>
      </c>
      <c r="J9" s="1">
        <f t="shared" si="1"/>
        <v>-0.33000000000000007</v>
      </c>
      <c r="K9" s="1" t="s">
        <v>31</v>
      </c>
      <c r="L9" s="1">
        <v>4</v>
      </c>
      <c r="M9" s="7">
        <v>8.75</v>
      </c>
      <c r="N9" s="7">
        <v>8.31</v>
      </c>
      <c r="O9" s="1">
        <f t="shared" si="2"/>
        <v>17.060000000000002</v>
      </c>
      <c r="P9" s="1">
        <f t="shared" si="3"/>
        <v>0.4399999999999995</v>
      </c>
    </row>
    <row r="10" spans="1:16" x14ac:dyDescent="0.25">
      <c r="E10" s="1" t="s">
        <v>36</v>
      </c>
      <c r="F10" s="1">
        <v>5</v>
      </c>
      <c r="G10" s="7">
        <v>11.27</v>
      </c>
      <c r="H10" s="7">
        <v>11.12</v>
      </c>
      <c r="I10" s="8">
        <f t="shared" si="0"/>
        <v>22.39</v>
      </c>
      <c r="J10" s="8">
        <f t="shared" si="1"/>
        <v>0.15000000000000036</v>
      </c>
      <c r="K10" s="1" t="s">
        <v>32</v>
      </c>
      <c r="L10" s="1">
        <v>5</v>
      </c>
      <c r="M10" s="7">
        <v>11.58</v>
      </c>
      <c r="N10" s="7">
        <v>11.53</v>
      </c>
      <c r="O10" s="1">
        <f t="shared" si="2"/>
        <v>23.11</v>
      </c>
      <c r="P10" s="1">
        <f t="shared" si="3"/>
        <v>5.0000000000000711E-2</v>
      </c>
    </row>
    <row r="11" spans="1:16" x14ac:dyDescent="0.25">
      <c r="E11" s="1" t="s">
        <v>37</v>
      </c>
      <c r="F11" s="1">
        <v>6</v>
      </c>
      <c r="G11" s="7">
        <v>9.66</v>
      </c>
      <c r="H11" s="7">
        <v>9.84</v>
      </c>
      <c r="I11" s="8">
        <f t="shared" si="0"/>
        <v>19.5</v>
      </c>
      <c r="J11" s="8">
        <f t="shared" si="1"/>
        <v>-0.17999999999999972</v>
      </c>
      <c r="K11" s="1" t="s">
        <v>33</v>
      </c>
      <c r="L11" s="1">
        <v>6</v>
      </c>
      <c r="M11" s="7">
        <v>11.95</v>
      </c>
      <c r="N11" s="7">
        <v>11.71</v>
      </c>
      <c r="O11" s="1">
        <f t="shared" si="2"/>
        <v>23.66</v>
      </c>
      <c r="P11" s="1">
        <f t="shared" si="3"/>
        <v>0.23999999999999844</v>
      </c>
    </row>
    <row r="12" spans="1:16" x14ac:dyDescent="0.25">
      <c r="F12" s="1">
        <v>7</v>
      </c>
      <c r="L12" s="1">
        <v>7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11.426</v>
      </c>
      <c r="H18" s="4">
        <f t="shared" ref="H18:J18" si="4">AVERAGE(H6:H17)</f>
        <v>11.032666666666666</v>
      </c>
      <c r="I18" s="4">
        <f>AVERAGE(I6:I17)</f>
        <v>22.458666666666669</v>
      </c>
      <c r="J18" s="4">
        <f t="shared" si="4"/>
        <v>0.39333333333333326</v>
      </c>
      <c r="K18" s="4"/>
      <c r="L18" s="4" t="s">
        <v>18</v>
      </c>
      <c r="M18" s="4">
        <f>AVERAGE(M6:M17)</f>
        <v>11.326666666666666</v>
      </c>
      <c r="N18" s="4">
        <f t="shared" ref="N18:P18" si="5">AVERAGE(N6:N17)</f>
        <v>10.840000000000002</v>
      </c>
      <c r="O18" s="4">
        <f t="shared" si="5"/>
        <v>22.166666666666668</v>
      </c>
      <c r="P18" s="4">
        <f t="shared" si="5"/>
        <v>0.48666666666666636</v>
      </c>
    </row>
    <row r="19" spans="6:16" x14ac:dyDescent="0.25">
      <c r="F19" s="1" t="s">
        <v>19</v>
      </c>
      <c r="G19" s="5">
        <f>_xlfn.STDEV.S(G6:G17)</f>
        <v>0.94816032399589467</v>
      </c>
      <c r="H19" s="5">
        <f t="shared" ref="H19:J19" si="6">_xlfn.STDEV.S(H6:H17)</f>
        <v>0.75154951045600904</v>
      </c>
      <c r="I19" s="5">
        <f t="shared" si="6"/>
        <v>1.5040354605748716</v>
      </c>
      <c r="J19" s="5">
        <f t="shared" si="6"/>
        <v>0.8158104354975283</v>
      </c>
      <c r="K19" s="5"/>
      <c r="L19" s="5" t="s">
        <v>19</v>
      </c>
      <c r="M19" s="5">
        <f>_xlfn.STDEV.S(M6:M17)</f>
        <v>1.2913662016123402</v>
      </c>
      <c r="N19" s="5">
        <f t="shared" ref="N19:P19" si="7">_xlfn.STDEV.S(N6:N17)</f>
        <v>1.2987994456420027</v>
      </c>
      <c r="O19" s="5">
        <f t="shared" si="7"/>
        <v>2.5723892914305675</v>
      </c>
      <c r="P19" s="5">
        <f t="shared" si="7"/>
        <v>0.30302915151296367</v>
      </c>
    </row>
    <row r="20" spans="6:16" x14ac:dyDescent="0.25">
      <c r="F20" s="2" t="s">
        <v>20</v>
      </c>
      <c r="G20" s="4">
        <f t="shared" ref="G20:P20" si="8">DEVSQ(G6:G12)</f>
        <v>4.4950399999999995</v>
      </c>
      <c r="H20" s="4">
        <f t="shared" si="8"/>
        <v>2.8241333333333341</v>
      </c>
      <c r="I20" s="4">
        <f>DEVSQ(I6:I12)</f>
        <v>11.310613333333331</v>
      </c>
      <c r="J20" s="4">
        <f t="shared" si="8"/>
        <v>3.3277333333333341</v>
      </c>
      <c r="K20" s="4"/>
      <c r="L20" s="4" t="s">
        <v>20</v>
      </c>
      <c r="M20" s="4">
        <f t="shared" si="8"/>
        <v>8.3381333333333334</v>
      </c>
      <c r="N20" s="4">
        <f t="shared" si="8"/>
        <v>8.4343999999999983</v>
      </c>
      <c r="O20" s="4">
        <f t="shared" si="8"/>
        <v>33.085933333333308</v>
      </c>
      <c r="P20" s="4">
        <f t="shared" si="8"/>
        <v>0.45913333333333339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0.24003185621952194</v>
      </c>
    </row>
    <row r="24" spans="6:16" x14ac:dyDescent="0.25">
      <c r="G24" s="2"/>
    </row>
    <row r="25" spans="6:16" x14ac:dyDescent="0.25">
      <c r="G25" s="2" t="s">
        <v>15</v>
      </c>
      <c r="H25" s="1">
        <v>0.81499999999999995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-0.26269838139862595</v>
      </c>
    </row>
    <row r="30" spans="6:16" x14ac:dyDescent="0.25">
      <c r="G30" s="2"/>
    </row>
    <row r="31" spans="6:16" x14ac:dyDescent="0.25">
      <c r="G31" s="2" t="s">
        <v>15</v>
      </c>
      <c r="H31" s="1">
        <v>0.79800000000000004</v>
      </c>
    </row>
  </sheetData>
  <mergeCells count="4">
    <mergeCell ref="C5:D5"/>
    <mergeCell ref="C2:F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H24" sqref="H24"/>
    </sheetView>
  </sheetViews>
  <sheetFormatPr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5703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13" t="s">
        <v>41</v>
      </c>
      <c r="D2" s="13"/>
      <c r="E2" s="13"/>
      <c r="F2" s="13"/>
      <c r="G2" s="7"/>
      <c r="H2" s="7"/>
      <c r="I2" s="7"/>
      <c r="J2" s="7"/>
      <c r="K2" s="7"/>
      <c r="L2" s="7"/>
      <c r="M2" s="7"/>
      <c r="N2" s="7"/>
      <c r="O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</row>
    <row r="4" spans="1:16" x14ac:dyDescent="0.25">
      <c r="C4" s="7"/>
      <c r="D4" s="7"/>
      <c r="E4" s="7"/>
      <c r="F4" s="2"/>
      <c r="G4" s="7" t="s">
        <v>38</v>
      </c>
      <c r="H4" s="10" t="s">
        <v>39</v>
      </c>
      <c r="I4" s="11"/>
      <c r="J4" s="2"/>
      <c r="K4" s="2"/>
      <c r="L4" s="12" t="s">
        <v>39</v>
      </c>
      <c r="M4" s="12"/>
      <c r="N4" s="2" t="s">
        <v>38</v>
      </c>
      <c r="O4" s="2"/>
      <c r="P4" s="2"/>
    </row>
    <row r="5" spans="1:16" x14ac:dyDescent="0.25">
      <c r="B5" s="1" t="s">
        <v>23</v>
      </c>
      <c r="C5" s="9" t="s">
        <v>35</v>
      </c>
      <c r="D5" s="9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24</v>
      </c>
      <c r="F6" s="1">
        <v>1</v>
      </c>
      <c r="G6" s="7">
        <v>12.733000000000001</v>
      </c>
      <c r="H6" s="7">
        <v>12.891999999999999</v>
      </c>
      <c r="I6" s="1">
        <f>G6+H6</f>
        <v>25.625</v>
      </c>
      <c r="J6" s="1">
        <f>G6-H6</f>
        <v>-0.15899999999999892</v>
      </c>
      <c r="K6" s="1" t="s">
        <v>28</v>
      </c>
      <c r="L6" s="1">
        <v>1</v>
      </c>
      <c r="M6" s="7">
        <v>13.91</v>
      </c>
      <c r="N6" s="7">
        <v>13.03</v>
      </c>
      <c r="O6" s="1">
        <f>M6+N6</f>
        <v>26.939999999999998</v>
      </c>
      <c r="P6" s="1">
        <f>M6-N6</f>
        <v>0.88000000000000078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25</v>
      </c>
      <c r="F7" s="1">
        <v>2</v>
      </c>
      <c r="G7" s="7">
        <v>13.44</v>
      </c>
      <c r="H7" s="7">
        <v>13.11</v>
      </c>
      <c r="I7" s="1">
        <f t="shared" ref="I7:I11" si="0">G7+H7</f>
        <v>26.549999999999997</v>
      </c>
      <c r="J7" s="1">
        <f t="shared" ref="J7:J11" si="1">G7-H7</f>
        <v>0.33000000000000007</v>
      </c>
      <c r="K7" s="1" t="s">
        <v>29</v>
      </c>
      <c r="L7" s="1">
        <v>2</v>
      </c>
      <c r="M7" s="7">
        <v>13.9</v>
      </c>
      <c r="N7" s="7">
        <v>12.56</v>
      </c>
      <c r="O7" s="1">
        <f t="shared" ref="O7:O11" si="2">M7+N7</f>
        <v>26.46</v>
      </c>
      <c r="P7" s="1">
        <f t="shared" ref="P7:P11" si="3">M7-N7</f>
        <v>1.3399999999999999</v>
      </c>
    </row>
    <row r="8" spans="1:16" x14ac:dyDescent="0.25">
      <c r="A8" s="1">
        <f>B8+C8</f>
        <v>12</v>
      </c>
      <c r="B8" s="1">
        <v>6</v>
      </c>
      <c r="C8" s="1">
        <v>6</v>
      </c>
      <c r="E8" s="1" t="s">
        <v>26</v>
      </c>
      <c r="F8" s="1">
        <v>3</v>
      </c>
      <c r="G8" s="7">
        <v>13.19</v>
      </c>
      <c r="H8" s="7">
        <v>12.57</v>
      </c>
      <c r="I8" s="1">
        <f t="shared" si="0"/>
        <v>25.759999999999998</v>
      </c>
      <c r="J8" s="1">
        <f t="shared" si="1"/>
        <v>0.61999999999999922</v>
      </c>
      <c r="K8" s="1" t="s">
        <v>30</v>
      </c>
      <c r="L8" s="1">
        <v>3</v>
      </c>
      <c r="M8" s="7">
        <v>13.15</v>
      </c>
      <c r="N8" s="7">
        <v>12.67</v>
      </c>
      <c r="O8" s="1">
        <f t="shared" si="2"/>
        <v>25.82</v>
      </c>
      <c r="P8" s="1">
        <f t="shared" si="3"/>
        <v>0.48000000000000043</v>
      </c>
    </row>
    <row r="9" spans="1:16" x14ac:dyDescent="0.25">
      <c r="E9" s="1" t="s">
        <v>27</v>
      </c>
      <c r="F9" s="1">
        <v>4</v>
      </c>
      <c r="G9" s="7">
        <v>13.73</v>
      </c>
      <c r="H9" s="7">
        <v>13.59</v>
      </c>
      <c r="I9" s="1">
        <f t="shared" si="0"/>
        <v>27.32</v>
      </c>
      <c r="J9" s="1">
        <f t="shared" si="1"/>
        <v>0.14000000000000057</v>
      </c>
      <c r="K9" s="1" t="s">
        <v>31</v>
      </c>
      <c r="L9" s="1">
        <v>4</v>
      </c>
      <c r="M9" s="7">
        <v>10.210000000000001</v>
      </c>
      <c r="N9" s="7">
        <v>9.52</v>
      </c>
      <c r="O9" s="1">
        <f t="shared" si="2"/>
        <v>19.73</v>
      </c>
      <c r="P9" s="1">
        <f t="shared" si="3"/>
        <v>0.69000000000000128</v>
      </c>
    </row>
    <row r="10" spans="1:16" x14ac:dyDescent="0.25">
      <c r="E10" s="1" t="s">
        <v>36</v>
      </c>
      <c r="F10" s="1">
        <v>5</v>
      </c>
      <c r="G10" s="7">
        <v>12.94</v>
      </c>
      <c r="H10" s="7">
        <v>12.77</v>
      </c>
      <c r="I10" s="8">
        <f t="shared" si="0"/>
        <v>25.71</v>
      </c>
      <c r="J10" s="8">
        <f t="shared" si="1"/>
        <v>0.16999999999999993</v>
      </c>
      <c r="K10" s="1" t="s">
        <v>32</v>
      </c>
      <c r="L10" s="1">
        <v>5</v>
      </c>
      <c r="M10" s="7">
        <v>13.73</v>
      </c>
      <c r="N10" s="7">
        <v>13.72</v>
      </c>
      <c r="O10" s="1">
        <f t="shared" si="2"/>
        <v>27.450000000000003</v>
      </c>
      <c r="P10" s="1">
        <f t="shared" si="3"/>
        <v>9.9999999999997868E-3</v>
      </c>
    </row>
    <row r="11" spans="1:16" x14ac:dyDescent="0.25">
      <c r="E11" s="1" t="s">
        <v>37</v>
      </c>
      <c r="F11" s="1">
        <v>6</v>
      </c>
      <c r="G11" s="7">
        <v>11.44</v>
      </c>
      <c r="H11" s="7">
        <v>11.43</v>
      </c>
      <c r="I11" s="8">
        <f t="shared" si="0"/>
        <v>22.869999999999997</v>
      </c>
      <c r="J11" s="8">
        <f t="shared" si="1"/>
        <v>9.9999999999997868E-3</v>
      </c>
      <c r="K11" s="1" t="s">
        <v>33</v>
      </c>
      <c r="L11" s="1">
        <v>6</v>
      </c>
      <c r="M11" s="7">
        <v>14.11</v>
      </c>
      <c r="N11" s="7">
        <v>13.81</v>
      </c>
      <c r="O11" s="1">
        <f t="shared" si="2"/>
        <v>27.92</v>
      </c>
      <c r="P11" s="1">
        <f t="shared" si="3"/>
        <v>0.29999999999999893</v>
      </c>
    </row>
    <row r="12" spans="1:16" x14ac:dyDescent="0.25">
      <c r="F12" s="1">
        <v>7</v>
      </c>
      <c r="L12" s="1">
        <v>7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12.912166666666666</v>
      </c>
      <c r="H18" s="4">
        <f t="shared" ref="H18:J18" si="4">AVERAGE(H6:H17)</f>
        <v>12.726999999999999</v>
      </c>
      <c r="I18" s="4">
        <f>AVERAGE(I6:I17)</f>
        <v>25.639166666666668</v>
      </c>
      <c r="J18" s="4">
        <f t="shared" si="4"/>
        <v>0.18516666666666678</v>
      </c>
      <c r="K18" s="4"/>
      <c r="L18" s="4" t="s">
        <v>18</v>
      </c>
      <c r="M18" s="4">
        <f>AVERAGE(M6:M17)</f>
        <v>13.168333333333335</v>
      </c>
      <c r="N18" s="4">
        <f t="shared" ref="N18:P18" si="5">AVERAGE(N6:N17)</f>
        <v>12.551666666666668</v>
      </c>
      <c r="O18" s="4">
        <f t="shared" si="5"/>
        <v>25.72</v>
      </c>
      <c r="P18" s="4">
        <f t="shared" si="5"/>
        <v>0.61666666666666681</v>
      </c>
    </row>
    <row r="19" spans="6:16" x14ac:dyDescent="0.25">
      <c r="F19" s="1" t="s">
        <v>19</v>
      </c>
      <c r="G19" s="5">
        <f>_xlfn.STDEV.S(G6:G17)</f>
        <v>0.80309412067743768</v>
      </c>
      <c r="H19" s="5">
        <f t="shared" ref="H19:J19" si="6">_xlfn.STDEV.S(H6:H17)</f>
        <v>0.7248986136005503</v>
      </c>
      <c r="I19" s="5">
        <f t="shared" si="6"/>
        <v>1.5061819832499221</v>
      </c>
      <c r="J19" s="5">
        <f t="shared" si="6"/>
        <v>0.26887202656034409</v>
      </c>
      <c r="K19" s="5"/>
      <c r="L19" s="5" t="s">
        <v>19</v>
      </c>
      <c r="M19" s="5">
        <f>_xlfn.STDEV.S(M6:M17)</f>
        <v>1.4859127385774165</v>
      </c>
      <c r="N19" s="5">
        <f t="shared" ref="N19:P19" si="7">_xlfn.STDEV.S(N6:N17)</f>
        <v>1.5736761632135841</v>
      </c>
      <c r="O19" s="5">
        <f t="shared" si="7"/>
        <v>3.0251942086418344</v>
      </c>
      <c r="P19" s="5">
        <f t="shared" si="7"/>
        <v>0.46581827644121793</v>
      </c>
    </row>
    <row r="20" spans="6:16" x14ac:dyDescent="0.25">
      <c r="F20" s="2" t="s">
        <v>20</v>
      </c>
      <c r="G20" s="4">
        <f t="shared" ref="G20:P20" si="8">DEVSQ(G6:G12)</f>
        <v>3.2248008333333344</v>
      </c>
      <c r="H20" s="4">
        <f t="shared" si="8"/>
        <v>2.6273899999999997</v>
      </c>
      <c r="I20" s="4">
        <f>DEVSQ(I6:I12)</f>
        <v>11.342920833333343</v>
      </c>
      <c r="J20" s="4">
        <f>DEVSQ(J6:J12)</f>
        <v>0.36146083333333195</v>
      </c>
      <c r="K20" s="4"/>
      <c r="L20" s="4" t="s">
        <v>20</v>
      </c>
      <c r="M20" s="4">
        <f>DEVSQ(M6:M12)</f>
        <v>11.039683333333329</v>
      </c>
      <c r="N20" s="4">
        <f>DEVSQ(N6:N12)</f>
        <v>12.382283333333337</v>
      </c>
      <c r="O20" s="4">
        <f t="shared" si="8"/>
        <v>45.759000000000007</v>
      </c>
      <c r="P20" s="4">
        <f t="shared" si="8"/>
        <v>1.0849333333333346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-5.8590304729087536E-2</v>
      </c>
    </row>
    <row r="24" spans="6:16" x14ac:dyDescent="0.25">
      <c r="G24" s="2"/>
    </row>
    <row r="25" spans="6:16" x14ac:dyDescent="0.25">
      <c r="G25" s="2" t="s">
        <v>15</v>
      </c>
      <c r="H25" s="1">
        <v>0.95399999999999996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-1.9651608186987146</v>
      </c>
    </row>
    <row r="30" spans="6:16" x14ac:dyDescent="0.25">
      <c r="G30" s="2"/>
    </row>
    <row r="31" spans="6:16" x14ac:dyDescent="0.25">
      <c r="G31" s="2" t="s">
        <v>15</v>
      </c>
      <c r="H31" s="1">
        <v>7.8E-2</v>
      </c>
    </row>
  </sheetData>
  <mergeCells count="4">
    <mergeCell ref="C5:D5"/>
    <mergeCell ref="C2:F2"/>
    <mergeCell ref="H4:I4"/>
    <mergeCell ref="L4:M4"/>
  </mergeCells>
  <hyperlinks>
    <hyperlink ref="I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Exercise Efficiency</vt:lpstr>
      <vt:lpstr>Energy Expenditure (EE) at Rest</vt:lpstr>
      <vt:lpstr>EE at 75 Watts Workload</vt:lpstr>
      <vt:lpstr>EE at 100 Watts</vt:lpstr>
      <vt:lpstr>EE at 125 Watts </vt:lpstr>
      <vt:lpstr>EE at 150 Watts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Elie-Jacques Fares</dc:creator>
  <cp:lastModifiedBy>Rami El Husseini</cp:lastModifiedBy>
  <dcterms:created xsi:type="dcterms:W3CDTF">2020-03-04T09:54:33Z</dcterms:created>
  <dcterms:modified xsi:type="dcterms:W3CDTF">2020-03-10T13:08:05Z</dcterms:modified>
</cp:coreProperties>
</file>